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21315" windowHeight="9570"/>
  </bookViews>
  <sheets>
    <sheet name="butane_scan" sheetId="1" r:id="rId1"/>
  </sheets>
  <calcPr calcId="145621"/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1" i="1"/>
  <c r="C38" i="1" s="1"/>
  <c r="C7" i="1" l="1"/>
  <c r="C15" i="1"/>
  <c r="C23" i="1"/>
  <c r="C31" i="1"/>
  <c r="C8" i="1"/>
  <c r="C16" i="1"/>
  <c r="C24" i="1"/>
  <c r="C32" i="1"/>
  <c r="C9" i="1"/>
  <c r="C17" i="1"/>
  <c r="C25" i="1"/>
  <c r="C33" i="1"/>
  <c r="C2" i="1"/>
  <c r="C10" i="1"/>
  <c r="C18" i="1"/>
  <c r="C26" i="1"/>
  <c r="C34" i="1"/>
  <c r="C3" i="1"/>
  <c r="C4" i="1"/>
  <c r="C12" i="1"/>
  <c r="C20" i="1"/>
  <c r="C28" i="1"/>
  <c r="C36" i="1"/>
  <c r="C19" i="1"/>
  <c r="C35" i="1"/>
  <c r="C5" i="1"/>
  <c r="C13" i="1"/>
  <c r="C21" i="1"/>
  <c r="C29" i="1"/>
  <c r="C37" i="1"/>
  <c r="C11" i="1"/>
  <c r="C27" i="1"/>
  <c r="C6" i="1"/>
  <c r="C14" i="1"/>
  <c r="C22" i="1"/>
  <c r="C30" i="1"/>
  <c r="J2" i="1"/>
  <c r="D32" i="1" s="1"/>
  <c r="G32" i="1" s="1"/>
  <c r="D28" i="1"/>
  <c r="G28" i="1" s="1"/>
  <c r="D24" i="1"/>
  <c r="G24" i="1" s="1"/>
  <c r="D29" i="1" l="1"/>
  <c r="G29" i="1" s="1"/>
  <c r="D3" i="1"/>
  <c r="G3" i="1" s="1"/>
  <c r="D35" i="1"/>
  <c r="G35" i="1" s="1"/>
  <c r="D10" i="1"/>
  <c r="G10" i="1" s="1"/>
  <c r="D8" i="1"/>
  <c r="G8" i="1" s="1"/>
  <c r="D14" i="1"/>
  <c r="G14" i="1" s="1"/>
  <c r="D18" i="1"/>
  <c r="G18" i="1" s="1"/>
  <c r="D22" i="1"/>
  <c r="G22" i="1" s="1"/>
  <c r="D5" i="1"/>
  <c r="G5" i="1" s="1"/>
  <c r="D38" i="1"/>
  <c r="G38" i="1" s="1"/>
  <c r="D21" i="1"/>
  <c r="G21" i="1" s="1"/>
  <c r="D4" i="1"/>
  <c r="G4" i="1" s="1"/>
  <c r="D11" i="1"/>
  <c r="G11" i="1" s="1"/>
  <c r="D17" i="1"/>
  <c r="G17" i="1" s="1"/>
  <c r="D27" i="1"/>
  <c r="G27" i="1" s="1"/>
  <c r="D25" i="1"/>
  <c r="G25" i="1" s="1"/>
  <c r="D31" i="1"/>
  <c r="G31" i="1" s="1"/>
  <c r="D33" i="1"/>
  <c r="G33" i="1" s="1"/>
  <c r="D15" i="1"/>
  <c r="G15" i="1" s="1"/>
  <c r="D30" i="1"/>
  <c r="G30" i="1" s="1"/>
  <c r="D12" i="1"/>
  <c r="G12" i="1" s="1"/>
  <c r="D6" i="1"/>
  <c r="G6" i="1" s="1"/>
  <c r="D19" i="1"/>
  <c r="G19" i="1" s="1"/>
  <c r="D34" i="1"/>
  <c r="G34" i="1" s="1"/>
  <c r="D20" i="1"/>
  <c r="G20" i="1" s="1"/>
  <c r="D36" i="1"/>
  <c r="G36" i="1" s="1"/>
  <c r="D13" i="1"/>
  <c r="G13" i="1" s="1"/>
  <c r="D7" i="1"/>
  <c r="G7" i="1" s="1"/>
  <c r="D23" i="1"/>
  <c r="G23" i="1" s="1"/>
  <c r="D2" i="1"/>
  <c r="G2" i="1" s="1"/>
  <c r="D26" i="1"/>
  <c r="G26" i="1" s="1"/>
  <c r="D9" i="1"/>
  <c r="G9" i="1" s="1"/>
  <c r="D37" i="1"/>
  <c r="G37" i="1" s="1"/>
  <c r="D16" i="1"/>
  <c r="G16" i="1" s="1"/>
</calcChain>
</file>

<file path=xl/sharedStrings.xml><?xml version="1.0" encoding="utf-8"?>
<sst xmlns="http://schemas.openxmlformats.org/spreadsheetml/2006/main" count="13" uniqueCount="13">
  <si>
    <t>Emin</t>
    <phoneticPr fontId="18"/>
  </si>
  <si>
    <t>k</t>
    <phoneticPr fontId="18"/>
  </si>
  <si>
    <t>n</t>
    <phoneticPr fontId="18"/>
  </si>
  <si>
    <t>d</t>
    <phoneticPr fontId="18"/>
  </si>
  <si>
    <t>epsilon</t>
    <phoneticPr fontId="18"/>
  </si>
  <si>
    <t>sigma</t>
    <phoneticPr fontId="18"/>
  </si>
  <si>
    <t>Φ [degree]</t>
    <phoneticPr fontId="18"/>
  </si>
  <si>
    <t>energy [a.u.]</t>
    <phoneticPr fontId="18"/>
  </si>
  <si>
    <r>
      <t>ΔE [kcal mol</t>
    </r>
    <r>
      <rPr>
        <vertAlign val="superscript"/>
        <sz val="11"/>
        <color theme="1"/>
        <rFont val="Arial"/>
        <family val="2"/>
      </rPr>
      <t>–1</t>
    </r>
    <r>
      <rPr>
        <sz val="11"/>
        <color theme="1"/>
        <rFont val="Arial"/>
        <family val="2"/>
      </rPr>
      <t>]</t>
    </r>
    <phoneticPr fontId="18"/>
  </si>
  <si>
    <t>Distance 1-4 [Å]</t>
    <phoneticPr fontId="18"/>
  </si>
  <si>
    <t>Total</t>
    <phoneticPr fontId="18"/>
  </si>
  <si>
    <t>van der Waals</t>
    <phoneticPr fontId="18"/>
  </si>
  <si>
    <t>dihedral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</si>
</sst>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19" fillId="34" borderId="0" xfId="0" applyFont="1" applyFill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33" borderId="11" xfId="0" applyFont="1" applyFill="1" applyBorder="1">
      <alignment vertical="center"/>
    </xf>
    <xf numFmtId="0" fontId="19" fillId="34" borderId="11" xfId="0" applyFont="1" applyFill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0" xfId="0" applyFont="1" applyBorder="1">
      <alignment vertical="center"/>
    </xf>
    <xf numFmtId="0" fontId="19" fillId="35" borderId="0" xfId="0" applyFont="1" applyFill="1" applyBorder="1">
      <alignment vertical="center"/>
    </xf>
    <xf numFmtId="0" fontId="19" fillId="35" borderId="16" xfId="0" applyFont="1" applyFill="1" applyBorder="1">
      <alignment vertical="center"/>
    </xf>
    <xf numFmtId="0" fontId="19" fillId="0" borderId="17" xfId="0" applyFont="1" applyBorder="1">
      <alignment vertical="center"/>
    </xf>
    <xf numFmtId="0" fontId="19" fillId="35" borderId="11" xfId="0" applyFont="1" applyFill="1" applyBorder="1">
      <alignment vertical="center"/>
    </xf>
    <xf numFmtId="0" fontId="19" fillId="0" borderId="18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butane_scan!$C$2:$C$38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butane_scan!$D$2:$D$38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butane_scan!$F$2:$F$38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3"/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butane_scan!$G$2:$G$38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1984"/>
        <c:axId val="46482560"/>
      </c:scatterChart>
      <c:valAx>
        <c:axId val="464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482560"/>
        <c:crosses val="autoZero"/>
        <c:crossBetween val="midCat"/>
      </c:valAx>
      <c:valAx>
        <c:axId val="4648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481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0</xdr:rowOff>
    </xdr:from>
    <xdr:to>
      <xdr:col>13</xdr:col>
      <xdr:colOff>466725</xdr:colOff>
      <xdr:row>20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O9" sqref="O9"/>
    </sheetView>
  </sheetViews>
  <sheetFormatPr defaultRowHeight="14.25" x14ac:dyDescent="0.15"/>
  <cols>
    <col min="1" max="2" width="11.25" style="1" customWidth="1"/>
    <col min="3" max="3" width="13.75" style="1" customWidth="1"/>
    <col min="4" max="4" width="11.25" style="1" customWidth="1"/>
    <col min="5" max="6" width="13.75" style="1" customWidth="1"/>
    <col min="7" max="7" width="11.25" style="1" customWidth="1"/>
    <col min="8" max="16384" width="9" style="1"/>
  </cols>
  <sheetData>
    <row r="1" spans="1:14" ht="17.25" thickBot="1" x14ac:dyDescent="0.2">
      <c r="A1" s="4" t="s">
        <v>6</v>
      </c>
      <c r="B1" s="4" t="s">
        <v>7</v>
      </c>
      <c r="C1" s="4" t="s">
        <v>8</v>
      </c>
      <c r="D1" s="4" t="s">
        <v>12</v>
      </c>
      <c r="E1" s="4" t="s">
        <v>9</v>
      </c>
      <c r="F1" s="4" t="s">
        <v>11</v>
      </c>
      <c r="G1" s="4" t="s">
        <v>10</v>
      </c>
      <c r="I1" s="8" t="s">
        <v>0</v>
      </c>
      <c r="J1" s="9">
        <f>MIN(B2:B38)</f>
        <v>0</v>
      </c>
      <c r="K1" s="9"/>
      <c r="L1" s="9"/>
      <c r="M1" s="9"/>
      <c r="N1" s="10"/>
    </row>
    <row r="2" spans="1:14" ht="15" thickTop="1" x14ac:dyDescent="0.15">
      <c r="A2" s="1">
        <v>-180</v>
      </c>
      <c r="B2" s="2"/>
      <c r="C2" s="1">
        <f>(B2-$J$1)*627.51</f>
        <v>0</v>
      </c>
      <c r="D2" s="1">
        <f>$J$2*(1+COS($L$2*A2*PI()/180-$N$2))</f>
        <v>0</v>
      </c>
      <c r="E2" s="3"/>
      <c r="F2" s="1" t="e">
        <f>4*$J$3*(POWER($L$3/E2,12)-POWER($L$3/E2,6))</f>
        <v>#DIV/0!</v>
      </c>
      <c r="G2" s="1" t="e">
        <f>D2+F2</f>
        <v>#DIV/0!</v>
      </c>
      <c r="I2" s="11" t="s">
        <v>1</v>
      </c>
      <c r="J2" s="12">
        <f>C8/2</f>
        <v>0</v>
      </c>
      <c r="K2" s="12" t="s">
        <v>2</v>
      </c>
      <c r="L2" s="13">
        <v>0</v>
      </c>
      <c r="M2" s="12" t="s">
        <v>3</v>
      </c>
      <c r="N2" s="14">
        <v>0</v>
      </c>
    </row>
    <row r="3" spans="1:14" x14ac:dyDescent="0.15">
      <c r="A3" s="1">
        <v>-170</v>
      </c>
      <c r="B3" s="2"/>
      <c r="C3" s="1">
        <f>(B3-$J$1)*627.51</f>
        <v>0</v>
      </c>
      <c r="D3" s="1">
        <f>$J$2*(1+COS($L$2*A3*PI()/180-$N$2))</f>
        <v>0</v>
      </c>
      <c r="E3" s="3"/>
      <c r="F3" s="1" t="e">
        <f>4*$J$3*(POWER($L$3/E3,12)-POWER($L$3/E3,6))</f>
        <v>#DIV/0!</v>
      </c>
      <c r="G3" s="1" t="e">
        <f t="shared" ref="G3:G38" si="0">D3+F3</f>
        <v>#DIV/0!</v>
      </c>
      <c r="I3" s="15" t="s">
        <v>4</v>
      </c>
      <c r="J3" s="16">
        <v>0</v>
      </c>
      <c r="K3" s="5" t="s">
        <v>5</v>
      </c>
      <c r="L3" s="16">
        <v>0</v>
      </c>
      <c r="M3" s="5"/>
      <c r="N3" s="17"/>
    </row>
    <row r="4" spans="1:14" x14ac:dyDescent="0.15">
      <c r="A4" s="1">
        <v>-160</v>
      </c>
      <c r="B4" s="2"/>
      <c r="C4" s="1">
        <f>(B4-$J$1)*627.51</f>
        <v>0</v>
      </c>
      <c r="D4" s="1">
        <f>$J$2*(1+COS($L$2*A4*PI()/180-$N$2))</f>
        <v>0</v>
      </c>
      <c r="E4" s="3"/>
      <c r="F4" s="1" t="e">
        <f>4*$J$3*(POWER($L$3/E4,12)-POWER($L$3/E4,6))</f>
        <v>#DIV/0!</v>
      </c>
      <c r="G4" s="1" t="e">
        <f t="shared" si="0"/>
        <v>#DIV/0!</v>
      </c>
    </row>
    <row r="5" spans="1:14" x14ac:dyDescent="0.15">
      <c r="A5" s="1">
        <v>-150</v>
      </c>
      <c r="B5" s="2"/>
      <c r="C5" s="1">
        <f>(B5-$J$1)*627.51</f>
        <v>0</v>
      </c>
      <c r="D5" s="1">
        <f>$J$2*(1+COS($L$2*A5*PI()/180-$N$2))</f>
        <v>0</v>
      </c>
      <c r="E5" s="3"/>
      <c r="F5" s="1" t="e">
        <f>4*$J$3*(POWER($L$3/E5,12)-POWER($L$3/E5,6))</f>
        <v>#DIV/0!</v>
      </c>
      <c r="G5" s="1" t="e">
        <f t="shared" si="0"/>
        <v>#DIV/0!</v>
      </c>
    </row>
    <row r="6" spans="1:14" x14ac:dyDescent="0.15">
      <c r="A6" s="1">
        <v>-140</v>
      </c>
      <c r="B6" s="2"/>
      <c r="C6" s="1">
        <f>(B6-$J$1)*627.51</f>
        <v>0</v>
      </c>
      <c r="D6" s="1">
        <f>$J$2*(1+COS($L$2*A6*PI()/180-$N$2))</f>
        <v>0</v>
      </c>
      <c r="E6" s="3"/>
      <c r="F6" s="1" t="e">
        <f>4*$J$3*(POWER($L$3/E6,12)-POWER($L$3/E6,6))</f>
        <v>#DIV/0!</v>
      </c>
      <c r="G6" s="1" t="e">
        <f t="shared" si="0"/>
        <v>#DIV/0!</v>
      </c>
    </row>
    <row r="7" spans="1:14" x14ac:dyDescent="0.15">
      <c r="A7" s="1">
        <v>-130</v>
      </c>
      <c r="B7" s="2"/>
      <c r="C7" s="1">
        <f>(B7-$J$1)*627.51</f>
        <v>0</v>
      </c>
      <c r="D7" s="1">
        <f>$J$2*(1+COS($L$2*A7*PI()/180-$N$2))</f>
        <v>0</v>
      </c>
      <c r="E7" s="3"/>
      <c r="F7" s="1" t="e">
        <f>4*$J$3*(POWER($L$3/E7,12)-POWER($L$3/E7,6))</f>
        <v>#DIV/0!</v>
      </c>
      <c r="G7" s="1" t="e">
        <f t="shared" si="0"/>
        <v>#DIV/0!</v>
      </c>
    </row>
    <row r="8" spans="1:14" x14ac:dyDescent="0.15">
      <c r="A8" s="1">
        <v>-120</v>
      </c>
      <c r="B8" s="2"/>
      <c r="C8" s="1">
        <f>(B8-$J$1)*627.51</f>
        <v>0</v>
      </c>
      <c r="D8" s="1">
        <f>$J$2*(1+COS($L$2*A8*PI()/180-$N$2))</f>
        <v>0</v>
      </c>
      <c r="E8" s="3"/>
      <c r="F8" s="1" t="e">
        <f>4*$J$3*(POWER($L$3/E8,12)-POWER($L$3/E8,6))</f>
        <v>#DIV/0!</v>
      </c>
      <c r="G8" s="1" t="e">
        <f t="shared" si="0"/>
        <v>#DIV/0!</v>
      </c>
    </row>
    <row r="9" spans="1:14" x14ac:dyDescent="0.15">
      <c r="A9" s="1">
        <v>-110</v>
      </c>
      <c r="B9" s="2"/>
      <c r="C9" s="1">
        <f>(B9-$J$1)*627.51</f>
        <v>0</v>
      </c>
      <c r="D9" s="1">
        <f>$J$2*(1+COS($L$2*A9*PI()/180-$N$2))</f>
        <v>0</v>
      </c>
      <c r="E9" s="3"/>
      <c r="F9" s="1" t="e">
        <f>4*$J$3*(POWER($L$3/E9,12)-POWER($L$3/E9,6))</f>
        <v>#DIV/0!</v>
      </c>
      <c r="G9" s="1" t="e">
        <f t="shared" si="0"/>
        <v>#DIV/0!</v>
      </c>
    </row>
    <row r="10" spans="1:14" x14ac:dyDescent="0.15">
      <c r="A10" s="1">
        <v>-100</v>
      </c>
      <c r="B10" s="2"/>
      <c r="C10" s="1">
        <f>(B10-$J$1)*627.51</f>
        <v>0</v>
      </c>
      <c r="D10" s="1">
        <f>$J$2*(1+COS($L$2*A10*PI()/180-$N$2))</f>
        <v>0</v>
      </c>
      <c r="E10" s="3"/>
      <c r="F10" s="1" t="e">
        <f>4*$J$3*(POWER($L$3/E10,12)-POWER($L$3/E10,6))</f>
        <v>#DIV/0!</v>
      </c>
      <c r="G10" s="1" t="e">
        <f t="shared" si="0"/>
        <v>#DIV/0!</v>
      </c>
    </row>
    <row r="11" spans="1:14" x14ac:dyDescent="0.15">
      <c r="A11" s="1">
        <v>-90</v>
      </c>
      <c r="B11" s="2"/>
      <c r="C11" s="1">
        <f>(B11-$J$1)*627.51</f>
        <v>0</v>
      </c>
      <c r="D11" s="1">
        <f>$J$2*(1+COS($L$2*A11*PI()/180-$N$2))</f>
        <v>0</v>
      </c>
      <c r="E11" s="3"/>
      <c r="F11" s="1" t="e">
        <f>4*$J$3*(POWER($L$3/E11,12)-POWER($L$3/E11,6))</f>
        <v>#DIV/0!</v>
      </c>
      <c r="G11" s="1" t="e">
        <f t="shared" si="0"/>
        <v>#DIV/0!</v>
      </c>
    </row>
    <row r="12" spans="1:14" x14ac:dyDescent="0.15">
      <c r="A12" s="1">
        <v>-80</v>
      </c>
      <c r="B12" s="2"/>
      <c r="C12" s="1">
        <f>(B12-$J$1)*627.51</f>
        <v>0</v>
      </c>
      <c r="D12" s="1">
        <f>$J$2*(1+COS($L$2*A12*PI()/180-$N$2))</f>
        <v>0</v>
      </c>
      <c r="E12" s="3"/>
      <c r="F12" s="1" t="e">
        <f>4*$J$3*(POWER($L$3/E12,12)-POWER($L$3/E12,6))</f>
        <v>#DIV/0!</v>
      </c>
      <c r="G12" s="1" t="e">
        <f t="shared" si="0"/>
        <v>#DIV/0!</v>
      </c>
    </row>
    <row r="13" spans="1:14" x14ac:dyDescent="0.15">
      <c r="A13" s="1">
        <v>-70</v>
      </c>
      <c r="B13" s="2"/>
      <c r="C13" s="1">
        <f>(B13-$J$1)*627.51</f>
        <v>0</v>
      </c>
      <c r="D13" s="1">
        <f>$J$2*(1+COS($L$2*A13*PI()/180-$N$2))</f>
        <v>0</v>
      </c>
      <c r="E13" s="3"/>
      <c r="F13" s="1" t="e">
        <f>4*$J$3*(POWER($L$3/E13,12)-POWER($L$3/E13,6))</f>
        <v>#DIV/0!</v>
      </c>
      <c r="G13" s="1" t="e">
        <f t="shared" si="0"/>
        <v>#DIV/0!</v>
      </c>
    </row>
    <row r="14" spans="1:14" x14ac:dyDescent="0.15">
      <c r="A14" s="1">
        <v>-60</v>
      </c>
      <c r="B14" s="2"/>
      <c r="C14" s="1">
        <f>(B14-$J$1)*627.51</f>
        <v>0</v>
      </c>
      <c r="D14" s="1">
        <f>$J$2*(1+COS($L$2*A14*PI()/180-$N$2))</f>
        <v>0</v>
      </c>
      <c r="E14" s="3"/>
      <c r="F14" s="1" t="e">
        <f>4*$J$3*(POWER($L$3/E14,12)-POWER($L$3/E14,6))</f>
        <v>#DIV/0!</v>
      </c>
      <c r="G14" s="1" t="e">
        <f t="shared" si="0"/>
        <v>#DIV/0!</v>
      </c>
    </row>
    <row r="15" spans="1:14" x14ac:dyDescent="0.15">
      <c r="A15" s="1">
        <v>-50</v>
      </c>
      <c r="B15" s="2"/>
      <c r="C15" s="1">
        <f>(B15-$J$1)*627.51</f>
        <v>0</v>
      </c>
      <c r="D15" s="1">
        <f>$J$2*(1+COS($L$2*A15*PI()/180-$N$2))</f>
        <v>0</v>
      </c>
      <c r="E15" s="3"/>
      <c r="F15" s="1" t="e">
        <f>4*$J$3*(POWER($L$3/E15,12)-POWER($L$3/E15,6))</f>
        <v>#DIV/0!</v>
      </c>
      <c r="G15" s="1" t="e">
        <f t="shared" si="0"/>
        <v>#DIV/0!</v>
      </c>
    </row>
    <row r="16" spans="1:14" x14ac:dyDescent="0.15">
      <c r="A16" s="1">
        <v>-40</v>
      </c>
      <c r="B16" s="2"/>
      <c r="C16" s="1">
        <f>(B16-$J$1)*627.51</f>
        <v>0</v>
      </c>
      <c r="D16" s="1">
        <f>$J$2*(1+COS($L$2*A16*PI()/180-$N$2))</f>
        <v>0</v>
      </c>
      <c r="E16" s="3"/>
      <c r="F16" s="1" t="e">
        <f>4*$J$3*(POWER($L$3/E16,12)-POWER($L$3/E16,6))</f>
        <v>#DIV/0!</v>
      </c>
      <c r="G16" s="1" t="e">
        <f t="shared" si="0"/>
        <v>#DIV/0!</v>
      </c>
    </row>
    <row r="17" spans="1:7" x14ac:dyDescent="0.15">
      <c r="A17" s="1">
        <v>-30</v>
      </c>
      <c r="B17" s="2"/>
      <c r="C17" s="1">
        <f>(B17-$J$1)*627.51</f>
        <v>0</v>
      </c>
      <c r="D17" s="1">
        <f>$J$2*(1+COS($L$2*A17*PI()/180-$N$2))</f>
        <v>0</v>
      </c>
      <c r="E17" s="3"/>
      <c r="F17" s="1" t="e">
        <f>4*$J$3*(POWER($L$3/E17,12)-POWER($L$3/E17,6))</f>
        <v>#DIV/0!</v>
      </c>
      <c r="G17" s="1" t="e">
        <f t="shared" si="0"/>
        <v>#DIV/0!</v>
      </c>
    </row>
    <row r="18" spans="1:7" x14ac:dyDescent="0.15">
      <c r="A18" s="1">
        <v>-20</v>
      </c>
      <c r="B18" s="2"/>
      <c r="C18" s="1">
        <f>(B18-$J$1)*627.51</f>
        <v>0</v>
      </c>
      <c r="D18" s="1">
        <f>$J$2*(1+COS($L$2*A18*PI()/180-$N$2))</f>
        <v>0</v>
      </c>
      <c r="E18" s="3"/>
      <c r="F18" s="1" t="e">
        <f>4*$J$3*(POWER($L$3/E18,12)-POWER($L$3/E18,6))</f>
        <v>#DIV/0!</v>
      </c>
      <c r="G18" s="1" t="e">
        <f t="shared" si="0"/>
        <v>#DIV/0!</v>
      </c>
    </row>
    <row r="19" spans="1:7" x14ac:dyDescent="0.15">
      <c r="A19" s="1">
        <v>-10</v>
      </c>
      <c r="B19" s="2"/>
      <c r="C19" s="1">
        <f>(B19-$J$1)*627.51</f>
        <v>0</v>
      </c>
      <c r="D19" s="1">
        <f>$J$2*(1+COS($L$2*A19*PI()/180-$N$2))</f>
        <v>0</v>
      </c>
      <c r="E19" s="3"/>
      <c r="F19" s="1" t="e">
        <f>4*$J$3*(POWER($L$3/E19,12)-POWER($L$3/E19,6))</f>
        <v>#DIV/0!</v>
      </c>
      <c r="G19" s="1" t="e">
        <f t="shared" si="0"/>
        <v>#DIV/0!</v>
      </c>
    </row>
    <row r="20" spans="1:7" x14ac:dyDescent="0.15">
      <c r="A20" s="1">
        <v>0</v>
      </c>
      <c r="B20" s="2"/>
      <c r="C20" s="1">
        <f>(B20-$J$1)*627.51</f>
        <v>0</v>
      </c>
      <c r="D20" s="1">
        <f>$J$2*(1+COS($L$2*A20*PI()/180-$N$2))</f>
        <v>0</v>
      </c>
      <c r="E20" s="3"/>
      <c r="F20" s="1" t="e">
        <f>4*$J$3*(POWER($L$3/E20,12)-POWER($L$3/E20,6))</f>
        <v>#DIV/0!</v>
      </c>
      <c r="G20" s="1" t="e">
        <f t="shared" si="0"/>
        <v>#DIV/0!</v>
      </c>
    </row>
    <row r="21" spans="1:7" x14ac:dyDescent="0.15">
      <c r="A21" s="1">
        <v>10</v>
      </c>
      <c r="B21" s="2"/>
      <c r="C21" s="1">
        <f>(B21-$J$1)*627.51</f>
        <v>0</v>
      </c>
      <c r="D21" s="1">
        <f>$J$2*(1+COS($L$2*A21*PI()/180-$N$2))</f>
        <v>0</v>
      </c>
      <c r="E21" s="3"/>
      <c r="F21" s="1" t="e">
        <f>4*$J$3*(POWER($L$3/E21,12)-POWER($L$3/E21,6))</f>
        <v>#DIV/0!</v>
      </c>
      <c r="G21" s="1" t="e">
        <f t="shared" si="0"/>
        <v>#DIV/0!</v>
      </c>
    </row>
    <row r="22" spans="1:7" x14ac:dyDescent="0.15">
      <c r="A22" s="1">
        <v>20</v>
      </c>
      <c r="B22" s="2"/>
      <c r="C22" s="1">
        <f>(B22-$J$1)*627.51</f>
        <v>0</v>
      </c>
      <c r="D22" s="1">
        <f>$J$2*(1+COS($L$2*A22*PI()/180-$N$2))</f>
        <v>0</v>
      </c>
      <c r="E22" s="3"/>
      <c r="F22" s="1" t="e">
        <f>4*$J$3*(POWER($L$3/E22,12)-POWER($L$3/E22,6))</f>
        <v>#DIV/0!</v>
      </c>
      <c r="G22" s="1" t="e">
        <f t="shared" si="0"/>
        <v>#DIV/0!</v>
      </c>
    </row>
    <row r="23" spans="1:7" x14ac:dyDescent="0.15">
      <c r="A23" s="1">
        <v>30</v>
      </c>
      <c r="B23" s="2"/>
      <c r="C23" s="1">
        <f>(B23-$J$1)*627.51</f>
        <v>0</v>
      </c>
      <c r="D23" s="1">
        <f>$J$2*(1+COS($L$2*A23*PI()/180-$N$2))</f>
        <v>0</v>
      </c>
      <c r="E23" s="3"/>
      <c r="F23" s="1" t="e">
        <f>4*$J$3*(POWER($L$3/E23,12)-POWER($L$3/E23,6))</f>
        <v>#DIV/0!</v>
      </c>
      <c r="G23" s="1" t="e">
        <f t="shared" si="0"/>
        <v>#DIV/0!</v>
      </c>
    </row>
    <row r="24" spans="1:7" x14ac:dyDescent="0.15">
      <c r="A24" s="1">
        <v>40</v>
      </c>
      <c r="B24" s="2"/>
      <c r="C24" s="1">
        <f>(B24-$J$1)*627.51</f>
        <v>0</v>
      </c>
      <c r="D24" s="1">
        <f>$J$2*(1+COS($L$2*A24*PI()/180-$N$2))</f>
        <v>0</v>
      </c>
      <c r="E24" s="3"/>
      <c r="F24" s="1" t="e">
        <f>4*$J$3*(POWER($L$3/E24,12)-POWER($L$3/E24,6))</f>
        <v>#DIV/0!</v>
      </c>
      <c r="G24" s="1" t="e">
        <f t="shared" si="0"/>
        <v>#DIV/0!</v>
      </c>
    </row>
    <row r="25" spans="1:7" x14ac:dyDescent="0.15">
      <c r="A25" s="1">
        <v>50</v>
      </c>
      <c r="B25" s="2"/>
      <c r="C25" s="1">
        <f>(B25-$J$1)*627.51</f>
        <v>0</v>
      </c>
      <c r="D25" s="1">
        <f>$J$2*(1+COS($L$2*A25*PI()/180-$N$2))</f>
        <v>0</v>
      </c>
      <c r="E25" s="3"/>
      <c r="F25" s="1" t="e">
        <f>4*$J$3*(POWER($L$3/E25,12)-POWER($L$3/E25,6))</f>
        <v>#DIV/0!</v>
      </c>
      <c r="G25" s="1" t="e">
        <f t="shared" si="0"/>
        <v>#DIV/0!</v>
      </c>
    </row>
    <row r="26" spans="1:7" x14ac:dyDescent="0.15">
      <c r="A26" s="1">
        <v>60</v>
      </c>
      <c r="B26" s="2"/>
      <c r="C26" s="1">
        <f>(B26-$J$1)*627.51</f>
        <v>0</v>
      </c>
      <c r="D26" s="1">
        <f>$J$2*(1+COS($L$2*A26*PI()/180-$N$2))</f>
        <v>0</v>
      </c>
      <c r="E26" s="3"/>
      <c r="F26" s="1" t="e">
        <f>4*$J$3*(POWER($L$3/E26,12)-POWER($L$3/E26,6))</f>
        <v>#DIV/0!</v>
      </c>
      <c r="G26" s="1" t="e">
        <f t="shared" si="0"/>
        <v>#DIV/0!</v>
      </c>
    </row>
    <row r="27" spans="1:7" x14ac:dyDescent="0.15">
      <c r="A27" s="1">
        <v>70</v>
      </c>
      <c r="B27" s="2"/>
      <c r="C27" s="1">
        <f>(B27-$J$1)*627.51</f>
        <v>0</v>
      </c>
      <c r="D27" s="1">
        <f>$J$2*(1+COS($L$2*A27*PI()/180-$N$2))</f>
        <v>0</v>
      </c>
      <c r="E27" s="3"/>
      <c r="F27" s="1" t="e">
        <f>4*$J$3*(POWER($L$3/E27,12)-POWER($L$3/E27,6))</f>
        <v>#DIV/0!</v>
      </c>
      <c r="G27" s="1" t="e">
        <f t="shared" si="0"/>
        <v>#DIV/0!</v>
      </c>
    </row>
    <row r="28" spans="1:7" x14ac:dyDescent="0.15">
      <c r="A28" s="1">
        <v>80</v>
      </c>
      <c r="B28" s="2"/>
      <c r="C28" s="1">
        <f>(B28-$J$1)*627.51</f>
        <v>0</v>
      </c>
      <c r="D28" s="1">
        <f>$J$2*(1+COS($L$2*A28*PI()/180-$N$2))</f>
        <v>0</v>
      </c>
      <c r="E28" s="3"/>
      <c r="F28" s="1" t="e">
        <f>4*$J$3*(POWER($L$3/E28,12)-POWER($L$3/E28,6))</f>
        <v>#DIV/0!</v>
      </c>
      <c r="G28" s="1" t="e">
        <f t="shared" si="0"/>
        <v>#DIV/0!</v>
      </c>
    </row>
    <row r="29" spans="1:7" x14ac:dyDescent="0.15">
      <c r="A29" s="1">
        <v>90</v>
      </c>
      <c r="B29" s="2"/>
      <c r="C29" s="1">
        <f>(B29-$J$1)*627.51</f>
        <v>0</v>
      </c>
      <c r="D29" s="1">
        <f>$J$2*(1+COS($L$2*A29*PI()/180-$N$2))</f>
        <v>0</v>
      </c>
      <c r="E29" s="3"/>
      <c r="F29" s="1" t="e">
        <f>4*$J$3*(POWER($L$3/E29,12)-POWER($L$3/E29,6))</f>
        <v>#DIV/0!</v>
      </c>
      <c r="G29" s="1" t="e">
        <f t="shared" si="0"/>
        <v>#DIV/0!</v>
      </c>
    </row>
    <row r="30" spans="1:7" x14ac:dyDescent="0.15">
      <c r="A30" s="1">
        <v>100</v>
      </c>
      <c r="B30" s="2"/>
      <c r="C30" s="1">
        <f>(B30-$J$1)*627.51</f>
        <v>0</v>
      </c>
      <c r="D30" s="1">
        <f>$J$2*(1+COS($L$2*A30*PI()/180-$N$2))</f>
        <v>0</v>
      </c>
      <c r="E30" s="3"/>
      <c r="F30" s="1" t="e">
        <f>4*$J$3*(POWER($L$3/E30,12)-POWER($L$3/E30,6))</f>
        <v>#DIV/0!</v>
      </c>
      <c r="G30" s="1" t="e">
        <f t="shared" si="0"/>
        <v>#DIV/0!</v>
      </c>
    </row>
    <row r="31" spans="1:7" x14ac:dyDescent="0.15">
      <c r="A31" s="1">
        <v>110</v>
      </c>
      <c r="B31" s="2"/>
      <c r="C31" s="1">
        <f>(B31-$J$1)*627.51</f>
        <v>0</v>
      </c>
      <c r="D31" s="1">
        <f>$J$2*(1+COS($L$2*A31*PI()/180-$N$2))</f>
        <v>0</v>
      </c>
      <c r="E31" s="3"/>
      <c r="F31" s="1" t="e">
        <f>4*$J$3*(POWER($L$3/E31,12)-POWER($L$3/E31,6))</f>
        <v>#DIV/0!</v>
      </c>
      <c r="G31" s="1" t="e">
        <f t="shared" si="0"/>
        <v>#DIV/0!</v>
      </c>
    </row>
    <row r="32" spans="1:7" x14ac:dyDescent="0.15">
      <c r="A32" s="1">
        <v>120</v>
      </c>
      <c r="B32" s="2"/>
      <c r="C32" s="1">
        <f>(B32-$J$1)*627.51</f>
        <v>0</v>
      </c>
      <c r="D32" s="1">
        <f>$J$2*(1+COS($L$2*A32*PI()/180-$N$2))</f>
        <v>0</v>
      </c>
      <c r="E32" s="3"/>
      <c r="F32" s="1" t="e">
        <f>4*$J$3*(POWER($L$3/E32,12)-POWER($L$3/E32,6))</f>
        <v>#DIV/0!</v>
      </c>
      <c r="G32" s="1" t="e">
        <f t="shared" si="0"/>
        <v>#DIV/0!</v>
      </c>
    </row>
    <row r="33" spans="1:7" x14ac:dyDescent="0.15">
      <c r="A33" s="1">
        <v>130</v>
      </c>
      <c r="B33" s="2"/>
      <c r="C33" s="1">
        <f>(B33-$J$1)*627.51</f>
        <v>0</v>
      </c>
      <c r="D33" s="1">
        <f>$J$2*(1+COS($L$2*A33*PI()/180-$N$2))</f>
        <v>0</v>
      </c>
      <c r="E33" s="3"/>
      <c r="F33" s="1" t="e">
        <f>4*$J$3*(POWER($L$3/E33,12)-POWER($L$3/E33,6))</f>
        <v>#DIV/0!</v>
      </c>
      <c r="G33" s="1" t="e">
        <f t="shared" si="0"/>
        <v>#DIV/0!</v>
      </c>
    </row>
    <row r="34" spans="1:7" x14ac:dyDescent="0.15">
      <c r="A34" s="1">
        <v>140</v>
      </c>
      <c r="B34" s="2"/>
      <c r="C34" s="1">
        <f>(B34-$J$1)*627.51</f>
        <v>0</v>
      </c>
      <c r="D34" s="1">
        <f>$J$2*(1+COS($L$2*A34*PI()/180-$N$2))</f>
        <v>0</v>
      </c>
      <c r="E34" s="3"/>
      <c r="F34" s="1" t="e">
        <f>4*$J$3*(POWER($L$3/E34,12)-POWER($L$3/E34,6))</f>
        <v>#DIV/0!</v>
      </c>
      <c r="G34" s="1" t="e">
        <f t="shared" si="0"/>
        <v>#DIV/0!</v>
      </c>
    </row>
    <row r="35" spans="1:7" x14ac:dyDescent="0.15">
      <c r="A35" s="1">
        <v>150</v>
      </c>
      <c r="B35" s="2"/>
      <c r="C35" s="1">
        <f>(B35-$J$1)*627.51</f>
        <v>0</v>
      </c>
      <c r="D35" s="1">
        <f>$J$2*(1+COS($L$2*A35*PI()/180-$N$2))</f>
        <v>0</v>
      </c>
      <c r="E35" s="3"/>
      <c r="F35" s="1" t="e">
        <f>4*$J$3*(POWER($L$3/E35,12)-POWER($L$3/E35,6))</f>
        <v>#DIV/0!</v>
      </c>
      <c r="G35" s="1" t="e">
        <f t="shared" si="0"/>
        <v>#DIV/0!</v>
      </c>
    </row>
    <row r="36" spans="1:7" x14ac:dyDescent="0.15">
      <c r="A36" s="1">
        <v>160</v>
      </c>
      <c r="B36" s="2"/>
      <c r="C36" s="1">
        <f>(B36-$J$1)*627.51</f>
        <v>0</v>
      </c>
      <c r="D36" s="1">
        <f>$J$2*(1+COS($L$2*A36*PI()/180-$N$2))</f>
        <v>0</v>
      </c>
      <c r="E36" s="3"/>
      <c r="F36" s="1" t="e">
        <f>4*$J$3*(POWER($L$3/E36,12)-POWER($L$3/E36,6))</f>
        <v>#DIV/0!</v>
      </c>
      <c r="G36" s="1" t="e">
        <f t="shared" si="0"/>
        <v>#DIV/0!</v>
      </c>
    </row>
    <row r="37" spans="1:7" x14ac:dyDescent="0.15">
      <c r="A37" s="1">
        <v>170</v>
      </c>
      <c r="B37" s="2"/>
      <c r="C37" s="1">
        <f>(B37-$J$1)*627.51</f>
        <v>0</v>
      </c>
      <c r="D37" s="1">
        <f>$J$2*(1+COS($L$2*A37*PI()/180-$N$2))</f>
        <v>0</v>
      </c>
      <c r="E37" s="3"/>
      <c r="F37" s="1" t="e">
        <f>4*$J$3*(POWER($L$3/E37,12)-POWER($L$3/E37,6))</f>
        <v>#DIV/0!</v>
      </c>
      <c r="G37" s="1" t="e">
        <f t="shared" si="0"/>
        <v>#DIV/0!</v>
      </c>
    </row>
    <row r="38" spans="1:7" x14ac:dyDescent="0.15">
      <c r="A38" s="5">
        <v>180</v>
      </c>
      <c r="B38" s="6"/>
      <c r="C38" s="5">
        <f>(B38-$J$1)*627.51</f>
        <v>0</v>
      </c>
      <c r="D38" s="5">
        <f>$J$2*(1+COS($L$2*A38*PI()/180-$N$2))</f>
        <v>0</v>
      </c>
      <c r="E38" s="7"/>
      <c r="F38" s="5" t="e">
        <f>4*$J$3*(POWER($L$3/E38,12)-POWER($L$3/E38,6))</f>
        <v>#DIV/0!</v>
      </c>
      <c r="G38" s="5" t="e">
        <f t="shared" si="0"/>
        <v>#DIV/0!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butane_scan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</dc:creator>
  <cp:lastModifiedBy>tterada</cp:lastModifiedBy>
  <cp:lastPrinted>2012-05-18T07:10:29Z</cp:lastPrinted>
  <dcterms:created xsi:type="dcterms:W3CDTF">2011-05-25T02:11:18Z</dcterms:created>
  <dcterms:modified xsi:type="dcterms:W3CDTF">2012-05-18T07:10:38Z</dcterms:modified>
</cp:coreProperties>
</file>